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Communications\mycvec.com icon site\5 Save Energy pages\Assets - Save Energy\"/>
    </mc:Choice>
  </mc:AlternateContent>
  <bookViews>
    <workbookView xWindow="360" yWindow="15" windowWidth="11340" windowHeight="5010"/>
  </bookViews>
  <sheets>
    <sheet name="Sheet1" sheetId="1" r:id="rId1"/>
    <sheet name="Sheet2" sheetId="2" r:id="rId2"/>
    <sheet name="Sheet3" sheetId="3" r:id="rId3"/>
  </sheets>
  <definedNames>
    <definedName name="_xlnm.Print_Area" localSheetId="0">Sheet1!$A$1:$N$48</definedName>
  </definedNames>
  <calcPr calcId="152511"/>
</workbook>
</file>

<file path=xl/calcChain.xml><?xml version="1.0" encoding="utf-8"?>
<calcChain xmlns="http://schemas.openxmlformats.org/spreadsheetml/2006/main">
  <c r="M36" i="1" l="1"/>
  <c r="L35" i="1"/>
  <c r="F12" i="1" l="1"/>
  <c r="F13" i="1"/>
  <c r="F28" i="1"/>
  <c r="F29" i="1"/>
  <c r="F34" i="1"/>
  <c r="F35" i="1"/>
  <c r="E6" i="1" l="1"/>
  <c r="F6" i="1" s="1"/>
  <c r="E7" i="1"/>
  <c r="F7" i="1" s="1"/>
  <c r="L41" i="1"/>
  <c r="M41" i="1" s="1"/>
  <c r="L15" i="1"/>
  <c r="M15" i="1" s="1"/>
  <c r="L10" i="1"/>
  <c r="M10" i="1" s="1"/>
  <c r="L11" i="1"/>
  <c r="M11" i="1" s="1"/>
  <c r="L12" i="1"/>
  <c r="M12" i="1" s="1"/>
  <c r="L13" i="1"/>
  <c r="M13" i="1" s="1"/>
  <c r="L37" i="1"/>
  <c r="M37" i="1" s="1"/>
  <c r="L14" i="1"/>
  <c r="M14" i="1" s="1"/>
  <c r="L16" i="1"/>
  <c r="M16" i="1" s="1"/>
  <c r="L17" i="1"/>
  <c r="M17" i="1" s="1"/>
  <c r="L18" i="1"/>
  <c r="M18" i="1" s="1"/>
  <c r="L19" i="1"/>
  <c r="M19" i="1" s="1"/>
  <c r="L20" i="1"/>
  <c r="M20" i="1" s="1"/>
  <c r="L21" i="1"/>
  <c r="M21" i="1" s="1"/>
  <c r="L22" i="1"/>
  <c r="M22" i="1" s="1"/>
  <c r="L23" i="1"/>
  <c r="M23" i="1" s="1"/>
  <c r="L24" i="1"/>
  <c r="M24" i="1" s="1"/>
  <c r="L25" i="1"/>
  <c r="M25" i="1" s="1"/>
  <c r="L26" i="1"/>
  <c r="M26" i="1" s="1"/>
  <c r="L27" i="1"/>
  <c r="M27" i="1" s="1"/>
  <c r="L28" i="1"/>
  <c r="M28" i="1" s="1"/>
  <c r="L29" i="1"/>
  <c r="M29" i="1" s="1"/>
  <c r="L30" i="1"/>
  <c r="M30" i="1" s="1"/>
  <c r="L31" i="1"/>
  <c r="M31" i="1" s="1"/>
  <c r="L32" i="1"/>
  <c r="M32" i="1" s="1"/>
  <c r="L33" i="1"/>
  <c r="M33" i="1" s="1"/>
  <c r="L34" i="1"/>
  <c r="M34" i="1" s="1"/>
  <c r="M35" i="1"/>
  <c r="L36" i="1"/>
  <c r="L38" i="1"/>
  <c r="M38" i="1" s="1"/>
  <c r="L39" i="1"/>
  <c r="M39" i="1" s="1"/>
  <c r="L40" i="1"/>
  <c r="M40" i="1" s="1"/>
  <c r="L9" i="1"/>
  <c r="M9" i="1" s="1"/>
  <c r="B34" i="1"/>
  <c r="E22" i="1"/>
  <c r="F22" i="1" s="1"/>
  <c r="B22" i="1"/>
  <c r="E16" i="1"/>
  <c r="F16" i="1" s="1"/>
  <c r="B16" i="1"/>
  <c r="E8" i="1"/>
  <c r="F8" i="1" s="1"/>
  <c r="E9" i="1"/>
  <c r="F9" i="1" s="1"/>
  <c r="E10" i="1"/>
  <c r="F10" i="1" s="1"/>
  <c r="E11" i="1"/>
  <c r="F11" i="1" s="1"/>
  <c r="E14" i="1"/>
  <c r="F14" i="1" s="1"/>
  <c r="E15" i="1"/>
  <c r="F15" i="1" s="1"/>
  <c r="E17" i="1"/>
  <c r="F17" i="1" s="1"/>
  <c r="E18" i="1"/>
  <c r="F18" i="1" s="1"/>
  <c r="E19" i="1"/>
  <c r="F19" i="1" s="1"/>
  <c r="E20" i="1"/>
  <c r="F20" i="1" s="1"/>
  <c r="E21" i="1"/>
  <c r="F21" i="1" s="1"/>
  <c r="E23" i="1"/>
  <c r="F23" i="1" s="1"/>
  <c r="E24" i="1"/>
  <c r="F24" i="1" s="1"/>
  <c r="E25" i="1"/>
  <c r="F25" i="1" s="1"/>
  <c r="E26" i="1"/>
  <c r="F26" i="1" s="1"/>
  <c r="E27" i="1"/>
  <c r="F27" i="1" s="1"/>
  <c r="E30" i="1"/>
  <c r="F30" i="1" s="1"/>
  <c r="E31" i="1"/>
  <c r="F31" i="1" s="1"/>
  <c r="E32" i="1"/>
  <c r="F32" i="1" s="1"/>
  <c r="E33" i="1"/>
  <c r="F33" i="1" s="1"/>
  <c r="E36" i="1"/>
  <c r="F36" i="1" s="1"/>
  <c r="E37" i="1"/>
  <c r="F37" i="1" s="1"/>
  <c r="E38" i="1"/>
  <c r="F38" i="1" s="1"/>
  <c r="E39" i="1"/>
  <c r="F39" i="1" s="1"/>
  <c r="E40" i="1"/>
  <c r="F40" i="1" s="1"/>
  <c r="L6" i="1"/>
  <c r="M6" i="1" s="1"/>
  <c r="L7" i="1"/>
  <c r="M7" i="1" s="1"/>
  <c r="L8" i="1"/>
  <c r="M8" i="1" s="1"/>
  <c r="B40" i="1"/>
  <c r="I26" i="1"/>
  <c r="I24" i="1"/>
  <c r="I23" i="1"/>
  <c r="I17" i="1"/>
  <c r="B38" i="1"/>
  <c r="B24" i="1"/>
  <c r="B23" i="1"/>
  <c r="I40" i="1"/>
  <c r="I38" i="1"/>
  <c r="I36" i="1"/>
  <c r="I34" i="1"/>
  <c r="I33" i="1"/>
  <c r="I32" i="1"/>
  <c r="I31" i="1"/>
  <c r="I30" i="1"/>
  <c r="I29" i="1"/>
  <c r="I28" i="1"/>
  <c r="I25" i="1"/>
  <c r="I22" i="1"/>
  <c r="I21" i="1"/>
  <c r="I20" i="1"/>
  <c r="I19" i="1"/>
  <c r="I18" i="1"/>
  <c r="I16" i="1"/>
  <c r="I14" i="1"/>
  <c r="I12" i="1"/>
  <c r="I11" i="1"/>
  <c r="I10" i="1"/>
  <c r="I9" i="1"/>
  <c r="I8" i="1"/>
  <c r="I7" i="1"/>
  <c r="I6" i="1"/>
  <c r="B39" i="1"/>
  <c r="B37" i="1"/>
  <c r="B36" i="1"/>
  <c r="B33" i="1"/>
  <c r="B32" i="1"/>
  <c r="B31" i="1"/>
  <c r="B30" i="1"/>
  <c r="B27" i="1"/>
  <c r="B26" i="1"/>
  <c r="B25" i="1"/>
  <c r="B21" i="1"/>
  <c r="B20" i="1"/>
  <c r="B19" i="1"/>
  <c r="B18" i="1"/>
  <c r="B17" i="1"/>
  <c r="B15" i="1"/>
  <c r="B14" i="1"/>
  <c r="B11" i="1"/>
  <c r="B10" i="1"/>
  <c r="B9" i="1"/>
  <c r="B8" i="1"/>
  <c r="B6" i="1"/>
</calcChain>
</file>

<file path=xl/comments1.xml><?xml version="1.0" encoding="utf-8"?>
<comments xmlns="http://schemas.openxmlformats.org/spreadsheetml/2006/main">
  <authors>
    <author>gkelly</author>
    <author>gtyree</author>
  </authors>
  <commentList>
    <comment ref="C4" authorId="0" shapeId="0">
      <text>
        <r>
          <rPr>
            <b/>
            <sz val="16"/>
            <color indexed="81"/>
            <rFont val="Tahoma"/>
            <family val="2"/>
          </rPr>
          <t xml:space="preserve">
Add up the total wattage for each type of appliances.
For example, if you have one air condition that uses 900 watts and a second air conditioner that uses 1200 watts then your air conditioning uses a total of 2100 watts.
Some appliances might be labeled in kilowatts.  An electric water heater might use 4.5 kW.   That is equal to 4.5 x 1000 watts or 4500 watts.
Enter the total wattage for each appliance in the appropriate row and eliminate an estimate wattage that does not apply to you.
Now move on to the next column and estimate the average hours used per day for each electric appliance.</t>
        </r>
      </text>
    </comment>
    <comment ref="D4" authorId="0" shapeId="0">
      <text>
        <r>
          <rPr>
            <b/>
            <sz val="16"/>
            <color indexed="81"/>
            <rFont val="Tahoma"/>
            <family val="2"/>
          </rPr>
          <t xml:space="preserve">
Use this column to enter the estimated hours of usage per day.  If your television is on for 8 hours per day over the course of a month then put 8 into this column.
If you have multiple televisions of similar wattage then average the hours together
For example.  One television is on 2 hours per day, one is on for 10 hours and the third television is left on for 16 hours per day:  (2+10+16)= 28 / 3 = 9.33 hours per day.
If  the televisions are much different in wattage (a 19 inch tv and a 52 in plasma should not be averages) then do the calculations on different rows.</t>
        </r>
      </text>
    </comment>
    <comment ref="E4" authorId="0" shapeId="0">
      <text>
        <r>
          <rPr>
            <b/>
            <sz val="16"/>
            <color indexed="81"/>
            <rFont val="Tahoma"/>
            <family val="2"/>
          </rPr>
          <t xml:space="preserve">
This amount should be the total wattage of each appliance of that type multiplied by the average number of hours.
For example 3 hair dryers (1000 watts each x 3 = 3000 watts or 3 kilowatts) in the household used an average of 5 minutes per day.
5 minutes per day x 30 days = 150 minutes per month 
150 minutes per monthy / 60 minutes = 2.5 hours per month for each hair dryer.
So putting it , 3 hair dryers = 3 kW combined wattage x 2.5 hours per month = 7.5 kilowatt-hours for month energy consumption for the family  hair dryers.
In the next column the 7.5 hours  will be mulitplied by the CVEC rate of 8.5 cents per kilowatt-hour for a total cost of 64 cents per month to power the family hair dryers.</t>
        </r>
      </text>
    </comment>
    <comment ref="J4" authorId="1" shapeId="0">
      <text>
        <r>
          <rPr>
            <b/>
            <sz val="8"/>
            <color indexed="81"/>
            <rFont val="Tahoma"/>
            <family val="2"/>
          </rPr>
          <t xml:space="preserve">
</t>
        </r>
        <r>
          <rPr>
            <b/>
            <sz val="16"/>
            <color indexed="81"/>
            <rFont val="Tahoma"/>
            <family val="2"/>
          </rPr>
          <t>Add up the total wattage for each type of appliances.
For example, if you have one air condition that uses 900 watts and a second air conditioner that uses 1200 watts then your air conditioning uses a total of 2100 watts.
Some appliances might be labeled in kilowatts.  An electric water heater might use 4.5 kW.   That is equal to 4.5 x 1000 watts or 4500 watts.
Enter the total wattage for each appliance in the appropriate row and eliminate an estimate wattage that does not apply to you.
Now move on to the next column and estimate the average hours used per day for each electric appliance.</t>
        </r>
      </text>
    </comment>
    <comment ref="K4" authorId="1" shapeId="0">
      <text>
        <r>
          <rPr>
            <b/>
            <sz val="16"/>
            <color indexed="81"/>
            <rFont val="Tahoma"/>
            <family val="2"/>
          </rPr>
          <t xml:space="preserve">
Use this column to enter the estimated hours of usage per day.  If your television is on for 8 hours per day over the course of a month then put 8 into this column.
If you have multiple televisions of similar wattage then average the hours together
For example.  One television is on 2 hours per day, one is on for 10 hours and the third television is left on for 16 hours per day:  (2+10+16)= 28 / 3 = 9.33 hours per day.
If  the televisions are much different in wattage (a 19 inch tv and a 52 in plasma should not be averages) then do the calculations on different rows.</t>
        </r>
        <r>
          <rPr>
            <sz val="16"/>
            <color indexed="81"/>
            <rFont val="Tahoma"/>
            <family val="2"/>
          </rPr>
          <t xml:space="preserve">
</t>
        </r>
      </text>
    </comment>
    <comment ref="L4" authorId="1" shapeId="0">
      <text>
        <r>
          <rPr>
            <b/>
            <sz val="16"/>
            <color indexed="81"/>
            <rFont val="Tahoma"/>
            <family val="2"/>
          </rPr>
          <t xml:space="preserve">
This amount should be the total wattage of each appliance of that type multiplied by the average number of hours.
For example 3 hair dryers (1000 watts each x 3 = 3000 watts or 3 kilowatts) in the household used an average of 5 minutes per day.
5 minutes per day x 30 days = 150 minutes per month 
150 minutes per monthy / 60 minutes = 2.5 hours per month for each hair dryer.
So putting it , 3 hair dryers = 3 kW combined wattage x 2.5 hours per month = 7.5 kilowatt-hours for month energy consumption for the family  hair dryers.
In the next column the 7.5 hours  will be mulitplied by the CVEC rate of 8.5 cents per kilowatt-hour for a total cost of 64 cents per month to power the family hair dryers.</t>
        </r>
        <r>
          <rPr>
            <sz val="8"/>
            <color indexed="81"/>
            <rFont val="Tahoma"/>
            <family val="2"/>
          </rPr>
          <t xml:space="preserve">
</t>
        </r>
      </text>
    </comment>
  </commentList>
</comments>
</file>

<file path=xl/sharedStrings.xml><?xml version="1.0" encoding="utf-8"?>
<sst xmlns="http://schemas.openxmlformats.org/spreadsheetml/2006/main" count="93" uniqueCount="87">
  <si>
    <t>Appliance</t>
  </si>
  <si>
    <t>Average</t>
  </si>
  <si>
    <t>Air Conditioner (Room)</t>
  </si>
  <si>
    <t>Attic Fan</t>
  </si>
  <si>
    <t>Bathroom Fan</t>
  </si>
  <si>
    <t>Broiler</t>
  </si>
  <si>
    <t>Ceiling Fan</t>
  </si>
  <si>
    <t>Clock</t>
  </si>
  <si>
    <t>Clothes Dryer</t>
  </si>
  <si>
    <t>Coffee Maker</t>
  </si>
  <si>
    <t>Computer (Home PC)</t>
  </si>
  <si>
    <t>Curling Iron</t>
  </si>
  <si>
    <t>Dehumidifier</t>
  </si>
  <si>
    <t>Dishwasher</t>
  </si>
  <si>
    <t>Freezer (Frostless 18 cu.ft.)</t>
  </si>
  <si>
    <t>Frying Pan</t>
  </si>
  <si>
    <t>Furnace Fan</t>
  </si>
  <si>
    <t>Garbage Disposal</t>
  </si>
  <si>
    <t>Hair Dryer</t>
  </si>
  <si>
    <t>Heater (Portable)</t>
  </si>
  <si>
    <t>Humidifier</t>
  </si>
  <si>
    <t>Iron</t>
  </si>
  <si>
    <t>Light Bulbs (Incandescent 10 hrs.)</t>
  </si>
  <si>
    <t>Light/Fluorescent (Ballast/4 Tubes)</t>
  </si>
  <si>
    <t>Microwave</t>
  </si>
  <si>
    <t>Mixer</t>
  </si>
  <si>
    <t>Printer (Home PC)</t>
  </si>
  <si>
    <t>Radio</t>
  </si>
  <si>
    <t>Range w/Self Cleaning Oven</t>
  </si>
  <si>
    <t>Refrigerator (Frostless 16 cu.ft.)</t>
  </si>
  <si>
    <t>Refrigerator (Frostless 18 cu.ft.)</t>
  </si>
  <si>
    <t>Sewing Machine</t>
  </si>
  <si>
    <t>Shaver</t>
  </si>
  <si>
    <t>Stereo</t>
  </si>
  <si>
    <t>Sump/Sewage Pump</t>
  </si>
  <si>
    <t>Toaster</t>
  </si>
  <si>
    <t>Toaster Oven</t>
  </si>
  <si>
    <t>Trash Compactor</t>
  </si>
  <si>
    <t>Vacuum Cleaner</t>
  </si>
  <si>
    <t>VCR</t>
  </si>
  <si>
    <t>Washing Machine (Cold Wash)</t>
  </si>
  <si>
    <t>Water Heater</t>
  </si>
  <si>
    <t>Water Heater (Family of 4)</t>
  </si>
  <si>
    <t>Well Pump</t>
  </si>
  <si>
    <t>Window Fan</t>
  </si>
  <si>
    <t>1/2" Drill</t>
  </si>
  <si>
    <t>DVD Player</t>
  </si>
  <si>
    <t>Laptop Computer</t>
  </si>
  <si>
    <t>Satellite Dish</t>
  </si>
  <si>
    <t>Table Saw</t>
  </si>
  <si>
    <t>Tanning  Bed</t>
  </si>
  <si>
    <t>Spa/Jacuzzi</t>
  </si>
  <si>
    <t>Average
wattage</t>
  </si>
  <si>
    <t>Approx.
kWh used
per month</t>
  </si>
  <si>
    <t>Average
hours
used per
month</t>
  </si>
  <si>
    <t>Central Virginia Electric Cooperative</t>
  </si>
  <si>
    <t>P. O. Box 247</t>
  </si>
  <si>
    <t>Lovingston, VA 22949</t>
  </si>
  <si>
    <t>800-FOR-CVEC</t>
  </si>
  <si>
    <t>52 inch LCD Television</t>
  </si>
  <si>
    <t>54 inch Plasma television</t>
  </si>
  <si>
    <t>Light Bulbs (CFL)</t>
  </si>
  <si>
    <t>APPLIANCE ENERGY USAGE WORKSHEET</t>
  </si>
  <si>
    <t xml:space="preserve">Appliance </t>
  </si>
  <si>
    <t>Air Conditioner ES Save 10%</t>
  </si>
  <si>
    <t>Clothes Dryer ES Save 30%</t>
  </si>
  <si>
    <t>Dishwasher ES Save 10%</t>
  </si>
  <si>
    <t>Freezer Es as above Save 10%</t>
  </si>
  <si>
    <t>3 Ton Heat Pump (13 Seer)</t>
  </si>
  <si>
    <t>3 Ton Heat Pump (15 Seer) ES</t>
  </si>
  <si>
    <t>Water Heater ES Save 15%</t>
  </si>
  <si>
    <t>Water Heater as above ES Save 15%</t>
  </si>
  <si>
    <t>Refrigerator as above ES Save 20%</t>
  </si>
  <si>
    <t>Television (25 inch color)</t>
  </si>
  <si>
    <t>Furnace</t>
  </si>
  <si>
    <t>Furnace ES Save 15%</t>
  </si>
  <si>
    <t>www.mycvec.com</t>
  </si>
  <si>
    <t>X-Box/Play Station</t>
  </si>
  <si>
    <t>Ninetendo Wii</t>
  </si>
  <si>
    <t>Roaster/Broiler</t>
  </si>
  <si>
    <t>An additional 20% savings can be achieve for heating and cooling cost with an 
upgrade to sealing and insulation.</t>
  </si>
  <si>
    <t>Updated January 30, 2013</t>
  </si>
  <si>
    <t xml:space="preserve">Central Air Conditioning </t>
  </si>
  <si>
    <t>Central Air Conditioning ES Save 14%</t>
  </si>
  <si>
    <t>A programmable thermostat can reduce heating and cooling expenses by 10%.</t>
  </si>
  <si>
    <t>Based on 1500 kWh usage per month at CVEC rates</t>
  </si>
  <si>
    <t>Cost/month @12¢ per kWh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</si>
</sst>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_);\(&quot;$&quot;#,##0.00\)"/>
    <numFmt numFmtId="164" formatCode="0.00_)"/>
  </numFmts>
  <fonts count="19" x14ac:knownFonts="1">
    <font>
      <sz val="10"/>
      <name val="Arial"/>
    </font>
    <font>
      <b/>
      <sz val="12"/>
      <color indexed="8"/>
      <name val="Arial"/>
      <family val="2"/>
    </font>
    <font>
      <b/>
      <sz val="16"/>
      <color indexed="8"/>
      <name val="Arial"/>
      <family val="2"/>
    </font>
    <font>
      <b/>
      <sz val="24"/>
      <color indexed="10"/>
      <name val="Arial"/>
      <family val="2"/>
    </font>
    <font>
      <b/>
      <i/>
      <sz val="16"/>
      <color indexed="8"/>
      <name val="Arial"/>
      <family val="2"/>
    </font>
    <font>
      <sz val="10"/>
      <color indexed="9"/>
      <name val="Arial"/>
      <family val="2"/>
    </font>
    <font>
      <b/>
      <sz val="18"/>
      <color indexed="8"/>
      <name val="Arial"/>
      <family val="2"/>
    </font>
    <font>
      <b/>
      <i/>
      <sz val="20"/>
      <color indexed="48"/>
      <name val="Arial"/>
      <family val="2"/>
    </font>
    <font>
      <b/>
      <sz val="36"/>
      <color indexed="10"/>
      <name val="Arial"/>
      <family val="2"/>
    </font>
    <font>
      <b/>
      <sz val="20"/>
      <color indexed="8"/>
      <name val="Arial"/>
      <family val="2"/>
    </font>
    <font>
      <b/>
      <sz val="22"/>
      <name val="Arial"/>
      <family val="2"/>
    </font>
    <font>
      <b/>
      <i/>
      <sz val="22"/>
      <color indexed="62"/>
      <name val="Arial"/>
      <family val="2"/>
    </font>
    <font>
      <b/>
      <sz val="22"/>
      <color indexed="10"/>
      <name val="Arial"/>
      <family val="2"/>
    </font>
    <font>
      <b/>
      <sz val="18"/>
      <name val="Arial"/>
      <family val="2"/>
    </font>
    <font>
      <b/>
      <sz val="16"/>
      <color indexed="81"/>
      <name val="Tahoma"/>
      <family val="2"/>
    </font>
    <font>
      <b/>
      <sz val="8"/>
      <color indexed="81"/>
      <name val="Tahoma"/>
      <family val="2"/>
    </font>
    <font>
      <sz val="8"/>
      <color indexed="81"/>
      <name val="Tahoma"/>
      <family val="2"/>
    </font>
    <font>
      <sz val="16"/>
      <color indexed="81"/>
      <name val="Tahoma"/>
      <family val="2"/>
    </font>
    <font>
      <b/>
      <i/>
      <sz val="20"/>
      <color indexed="8"/>
      <name val="Arial"/>
      <family val="2"/>
    </font>
  </fonts>
  <fills count="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3"/>
        <bgColor indexed="64"/>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rgb="FF99CCFF"/>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right/>
      <top style="medium">
        <color indexed="64"/>
      </top>
      <bottom/>
      <diagonal/>
    </border>
  </borders>
  <cellStyleXfs count="1">
    <xf numFmtId="0" fontId="0" fillId="0" borderId="0"/>
  </cellStyleXfs>
  <cellXfs count="65">
    <xf numFmtId="0" fontId="0" fillId="0" borderId="0" xfId="0"/>
    <xf numFmtId="0" fontId="0" fillId="0" borderId="0" xfId="0" applyBorder="1"/>
    <xf numFmtId="0" fontId="4" fillId="0" borderId="0" xfId="0" applyFont="1" applyBorder="1" applyAlignment="1" applyProtection="1">
      <alignment horizontal="left"/>
    </xf>
    <xf numFmtId="0" fontId="0" fillId="0" borderId="0" xfId="0" applyAlignment="1">
      <alignment vertical="justify"/>
    </xf>
    <xf numFmtId="0" fontId="0" fillId="0" borderId="0" xfId="0" applyBorder="1" applyAlignment="1">
      <alignment vertical="justify"/>
    </xf>
    <xf numFmtId="0" fontId="0" fillId="0" borderId="0" xfId="0" applyFill="1" applyAlignment="1">
      <alignment vertical="justify"/>
    </xf>
    <xf numFmtId="0" fontId="10" fillId="0" borderId="0" xfId="0" applyFont="1" applyAlignment="1">
      <alignment vertical="justify"/>
    </xf>
    <xf numFmtId="0" fontId="11" fillId="0" borderId="0" xfId="0" applyFont="1" applyAlignment="1">
      <alignment vertical="justify"/>
    </xf>
    <xf numFmtId="0" fontId="12" fillId="0" borderId="0" xfId="0" applyFont="1" applyAlignment="1">
      <alignment vertical="justify"/>
    </xf>
    <xf numFmtId="1" fontId="0" fillId="0" borderId="0" xfId="0" applyNumberFormat="1" applyBorder="1"/>
    <xf numFmtId="1" fontId="0" fillId="0" borderId="0" xfId="0" applyNumberFormat="1" applyAlignment="1">
      <alignment vertical="justify"/>
    </xf>
    <xf numFmtId="1" fontId="0" fillId="0" borderId="0" xfId="0" applyNumberFormat="1"/>
    <xf numFmtId="0" fontId="0" fillId="5" borderId="0" xfId="0" applyFill="1" applyAlignment="1">
      <alignment vertical="justify"/>
    </xf>
    <xf numFmtId="0" fontId="5" fillId="5" borderId="0" xfId="0" applyFont="1" applyFill="1" applyAlignment="1">
      <alignment vertical="justify"/>
    </xf>
    <xf numFmtId="0" fontId="7" fillId="0" borderId="0" xfId="0" applyFont="1" applyBorder="1" applyAlignment="1" applyProtection="1">
      <alignment horizontal="left"/>
    </xf>
    <xf numFmtId="0" fontId="8" fillId="0" borderId="0" xfId="0" applyFont="1" applyBorder="1" applyAlignment="1" applyProtection="1">
      <alignment horizontal="left"/>
    </xf>
    <xf numFmtId="0" fontId="1" fillId="0" borderId="0" xfId="0" applyFont="1" applyBorder="1" applyAlignment="1" applyProtection="1">
      <alignment horizontal="left"/>
    </xf>
    <xf numFmtId="0" fontId="0" fillId="5" borderId="0" xfId="0" applyFill="1"/>
    <xf numFmtId="0" fontId="9" fillId="2" borderId="1" xfId="0" applyFont="1" applyFill="1" applyBorder="1" applyProtection="1">
      <protection locked="0"/>
    </xf>
    <xf numFmtId="164" fontId="6" fillId="2" borderId="1" xfId="0" applyNumberFormat="1" applyFont="1" applyFill="1" applyBorder="1" applyAlignment="1" applyProtection="1">
      <alignment vertical="justify"/>
      <protection locked="0"/>
    </xf>
    <xf numFmtId="1" fontId="6" fillId="3" borderId="1" xfId="0" applyNumberFormat="1" applyFont="1" applyFill="1" applyBorder="1" applyAlignment="1" applyProtection="1">
      <alignment vertical="justify"/>
      <protection locked="0"/>
    </xf>
    <xf numFmtId="7" fontId="6" fillId="6" borderId="1" xfId="0" applyNumberFormat="1" applyFont="1" applyFill="1" applyBorder="1" applyAlignment="1" applyProtection="1">
      <alignment vertical="justify"/>
    </xf>
    <xf numFmtId="164" fontId="6" fillId="5" borderId="1" xfId="0" applyNumberFormat="1" applyFont="1" applyFill="1" applyBorder="1" applyAlignment="1" applyProtection="1">
      <alignment vertical="justify"/>
      <protection locked="0"/>
    </xf>
    <xf numFmtId="0" fontId="0" fillId="0" borderId="1" xfId="0" applyBorder="1" applyAlignment="1">
      <alignment vertical="justify"/>
    </xf>
    <xf numFmtId="0" fontId="0" fillId="0" borderId="0" xfId="0" applyAlignment="1"/>
    <xf numFmtId="0" fontId="9" fillId="3" borderId="1"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7" fontId="9" fillId="6"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1" fontId="9" fillId="3"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vertical="justify"/>
      <protection locked="0"/>
    </xf>
    <xf numFmtId="0" fontId="13" fillId="0" borderId="1" xfId="0" applyFont="1" applyFill="1" applyBorder="1" applyAlignment="1">
      <alignment vertical="justify"/>
    </xf>
    <xf numFmtId="0" fontId="6" fillId="7" borderId="1" xfId="0" applyFont="1" applyFill="1" applyBorder="1" applyAlignment="1" applyProtection="1">
      <alignment vertical="justify"/>
      <protection locked="0"/>
    </xf>
    <xf numFmtId="0" fontId="13" fillId="7" borderId="1" xfId="0" applyFont="1" applyFill="1" applyBorder="1" applyAlignment="1">
      <alignment vertical="justify"/>
    </xf>
    <xf numFmtId="1" fontId="6" fillId="0" borderId="1" xfId="0" applyNumberFormat="1" applyFont="1" applyFill="1" applyBorder="1" applyAlignment="1" applyProtection="1">
      <alignment vertical="justify"/>
      <protection locked="0"/>
    </xf>
    <xf numFmtId="0" fontId="6" fillId="8" borderId="1" xfId="0" applyFont="1" applyFill="1" applyBorder="1" applyAlignment="1" applyProtection="1">
      <alignment vertical="justify"/>
      <protection locked="0"/>
    </xf>
    <xf numFmtId="0" fontId="13" fillId="8" borderId="1" xfId="0" applyFont="1" applyFill="1" applyBorder="1" applyAlignment="1">
      <alignment vertical="justify"/>
    </xf>
    <xf numFmtId="164" fontId="6" fillId="0" borderId="1" xfId="0" applyNumberFormat="1" applyFont="1" applyFill="1" applyBorder="1" applyAlignment="1" applyProtection="1">
      <alignment vertical="justify"/>
      <protection locked="0"/>
    </xf>
    <xf numFmtId="0" fontId="0" fillId="0" borderId="1" xfId="0" applyFill="1" applyBorder="1" applyAlignment="1">
      <alignment vertical="justify"/>
    </xf>
    <xf numFmtId="0" fontId="0" fillId="0" borderId="0" xfId="0" applyFill="1" applyBorder="1" applyAlignment="1">
      <alignment vertical="justify"/>
    </xf>
    <xf numFmtId="0" fontId="9" fillId="6" borderId="1" xfId="0" applyFont="1" applyFill="1" applyBorder="1" applyProtection="1">
      <protection locked="0"/>
    </xf>
    <xf numFmtId="0" fontId="0" fillId="2" borderId="2" xfId="0" applyFill="1" applyBorder="1" applyAlignment="1">
      <alignment horizontal="center" vertical="center" wrapText="1"/>
    </xf>
    <xf numFmtId="7" fontId="2" fillId="5" borderId="3" xfId="0" applyNumberFormat="1" applyFont="1" applyFill="1" applyBorder="1" applyAlignment="1" applyProtection="1">
      <alignment horizontal="center" textRotation="90" wrapText="1"/>
      <protection locked="0"/>
    </xf>
    <xf numFmtId="0" fontId="2" fillId="5" borderId="3" xfId="0" applyFont="1" applyFill="1" applyBorder="1" applyAlignment="1" applyProtection="1">
      <alignment horizontal="center" textRotation="90" wrapText="1"/>
      <protection locked="0"/>
    </xf>
    <xf numFmtId="0" fontId="0" fillId="5" borderId="0" xfId="0" applyFill="1" applyBorder="1"/>
    <xf numFmtId="0" fontId="0" fillId="2" borderId="2" xfId="0" applyFill="1" applyBorder="1" applyAlignment="1">
      <alignment vertical="justify"/>
    </xf>
    <xf numFmtId="0" fontId="0" fillId="0" borderId="2" xfId="0" applyFill="1" applyBorder="1" applyAlignment="1">
      <alignment vertical="justify"/>
    </xf>
    <xf numFmtId="0" fontId="0" fillId="5" borderId="2" xfId="0" applyFill="1" applyBorder="1" applyAlignment="1">
      <alignment vertical="justify"/>
    </xf>
    <xf numFmtId="0" fontId="0" fillId="0" borderId="4" xfId="0" applyBorder="1" applyAlignment="1">
      <alignment vertical="justify"/>
    </xf>
    <xf numFmtId="0" fontId="0" fillId="5" borderId="3" xfId="0" applyFill="1" applyBorder="1"/>
    <xf numFmtId="1" fontId="0" fillId="5" borderId="3" xfId="0" applyNumberFormat="1" applyFill="1" applyBorder="1"/>
    <xf numFmtId="0" fontId="2" fillId="5" borderId="3" xfId="0" applyFont="1" applyFill="1" applyBorder="1" applyProtection="1">
      <protection locked="0"/>
    </xf>
    <xf numFmtId="0" fontId="9" fillId="0" borderId="1" xfId="0" applyFont="1" applyFill="1" applyBorder="1" applyProtection="1">
      <protection locked="0"/>
    </xf>
    <xf numFmtId="0" fontId="9" fillId="0" borderId="5" xfId="0" applyFont="1" applyFill="1" applyBorder="1" applyProtection="1">
      <protection locked="0"/>
    </xf>
    <xf numFmtId="1" fontId="6" fillId="8" borderId="1" xfId="0" applyNumberFormat="1" applyFont="1" applyFill="1" applyBorder="1" applyAlignment="1" applyProtection="1">
      <alignment vertical="justify"/>
      <protection locked="0"/>
    </xf>
    <xf numFmtId="0" fontId="0" fillId="0" borderId="0" xfId="0" applyAlignment="1">
      <alignment vertical="justify"/>
    </xf>
    <xf numFmtId="0" fontId="9" fillId="2" borderId="1" xfId="0" applyFont="1" applyFill="1" applyBorder="1" applyAlignment="1" applyProtection="1">
      <alignment horizontal="center" vertical="center"/>
      <protection locked="0"/>
    </xf>
    <xf numFmtId="0" fontId="10" fillId="0" borderId="0" xfId="0" applyFont="1" applyAlignment="1">
      <alignment vertical="justify" wrapText="1"/>
    </xf>
    <xf numFmtId="0" fontId="0" fillId="0" borderId="0" xfId="0" applyAlignment="1">
      <alignment vertical="justify" wrapText="1"/>
    </xf>
    <xf numFmtId="0" fontId="0" fillId="0" borderId="0" xfId="0" applyAlignment="1">
      <alignment vertical="justify"/>
    </xf>
    <xf numFmtId="0" fontId="7" fillId="0" borderId="0" xfId="0" applyFont="1" applyBorder="1" applyAlignment="1" applyProtection="1">
      <alignment horizontal="left"/>
    </xf>
    <xf numFmtId="0" fontId="8" fillId="0" borderId="0" xfId="0" applyFont="1" applyBorder="1" applyAlignment="1" applyProtection="1">
      <alignment horizontal="left"/>
    </xf>
    <xf numFmtId="0" fontId="18" fillId="0" borderId="0" xfId="0" applyFont="1" applyBorder="1" applyAlignment="1" applyProtection="1">
      <alignment horizontal="left"/>
    </xf>
    <xf numFmtId="0" fontId="3" fillId="0" borderId="0" xfId="0" applyFont="1" applyBorder="1" applyAlignment="1" applyProtection="1">
      <alignment horizontal="left"/>
    </xf>
    <xf numFmtId="0" fontId="1" fillId="0" borderId="0" xfId="0" applyFont="1" applyBorder="1" applyAlignment="1" applyProtection="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104775</xdr:rowOff>
    </xdr:from>
    <xdr:to>
      <xdr:col>13</xdr:col>
      <xdr:colOff>19050</xdr:colOff>
      <xdr:row>2</xdr:row>
      <xdr:rowOff>104775</xdr:rowOff>
    </xdr:to>
    <xdr:sp macro="" textlink="">
      <xdr:nvSpPr>
        <xdr:cNvPr id="1100" name="Line 2"/>
        <xdr:cNvSpPr>
          <a:spLocks noChangeShapeType="1"/>
        </xdr:cNvSpPr>
      </xdr:nvSpPr>
      <xdr:spPr bwMode="auto">
        <a:xfrm>
          <a:off x="9525" y="1000125"/>
          <a:ext cx="25946100" cy="0"/>
        </a:xfrm>
        <a:prstGeom prst="line">
          <a:avLst/>
        </a:prstGeom>
        <a:noFill/>
        <a:ln w="57150" cap="rnd">
          <a:solidFill>
            <a:srgbClr val="FF0000"/>
          </a:solidFill>
          <a:prstDash val="sysDot"/>
          <a:round/>
          <a:headEnd/>
          <a:tailEnd/>
        </a:ln>
      </xdr:spPr>
    </xdr:sp>
    <xdr:clientData/>
  </xdr:twoCellAnchor>
  <xdr:twoCellAnchor>
    <xdr:from>
      <xdr:col>11</xdr:col>
      <xdr:colOff>544286</xdr:colOff>
      <xdr:row>41</xdr:row>
      <xdr:rowOff>283029</xdr:rowOff>
    </xdr:from>
    <xdr:to>
      <xdr:col>13</xdr:col>
      <xdr:colOff>0</xdr:colOff>
      <xdr:row>47</xdr:row>
      <xdr:rowOff>152401</xdr:rowOff>
    </xdr:to>
    <xdr:pic>
      <xdr:nvPicPr>
        <xdr:cNvPr id="1101" name="Picture 7" descr="cvec sign copy"/>
        <xdr:cNvPicPr>
          <a:picLocks noChangeArrowheads="1"/>
        </xdr:cNvPicPr>
      </xdr:nvPicPr>
      <xdr:blipFill>
        <a:blip xmlns:r="http://schemas.openxmlformats.org/officeDocument/2006/relationships" r:embed="rId1" cstate="print"/>
        <a:srcRect/>
        <a:stretch>
          <a:fillRect/>
        </a:stretch>
      </xdr:blipFill>
      <xdr:spPr bwMode="auto">
        <a:xfrm>
          <a:off x="20998543" y="13748658"/>
          <a:ext cx="2862943" cy="222068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69"/>
  <sheetViews>
    <sheetView tabSelected="1" zoomScale="50" zoomScaleNormal="50" workbookViewId="0">
      <selection activeCell="M9" sqref="M9"/>
    </sheetView>
  </sheetViews>
  <sheetFormatPr defaultRowHeight="12.75" x14ac:dyDescent="0.2"/>
  <cols>
    <col min="1" max="1" width="79.140625" customWidth="1"/>
    <col min="2" max="2" width="29.7109375" hidden="1" customWidth="1"/>
    <col min="3" max="3" width="20.42578125" bestFit="1" customWidth="1"/>
    <col min="4" max="4" width="21.5703125" bestFit="1" customWidth="1"/>
    <col min="5" max="5" width="24.28515625" bestFit="1" customWidth="1"/>
    <col min="6" max="6" width="25.28515625" customWidth="1"/>
    <col min="7" max="7" width="1.85546875" customWidth="1"/>
    <col min="8" max="8" width="79.140625" customWidth="1"/>
    <col min="9" max="9" width="0" hidden="1" customWidth="1"/>
    <col min="10" max="10" width="20.42578125" bestFit="1" customWidth="1"/>
    <col min="11" max="11" width="26" customWidth="1"/>
    <col min="12" max="12" width="24.28515625" style="11" bestFit="1" customWidth="1"/>
    <col min="13" max="13" width="25.28515625" customWidth="1"/>
  </cols>
  <sheetData>
    <row r="1" spans="1:21" ht="45" x14ac:dyDescent="0.6">
      <c r="A1" s="61" t="s">
        <v>62</v>
      </c>
      <c r="B1" s="61"/>
      <c r="C1" s="61"/>
      <c r="D1" s="61"/>
      <c r="E1" s="61"/>
      <c r="F1" s="15"/>
      <c r="G1" s="63"/>
      <c r="H1" s="64"/>
      <c r="I1" s="64"/>
      <c r="J1" s="64"/>
      <c r="K1" s="64"/>
      <c r="L1" s="64"/>
      <c r="M1" s="16"/>
    </row>
    <row r="2" spans="1:21" ht="25.5" x14ac:dyDescent="0.35">
      <c r="A2" s="60" t="s">
        <v>85</v>
      </c>
      <c r="B2" s="60"/>
      <c r="C2" s="60"/>
      <c r="D2" s="60"/>
      <c r="E2" s="60"/>
      <c r="F2" s="14"/>
      <c r="G2" s="60" t="s">
        <v>81</v>
      </c>
      <c r="H2" s="62"/>
      <c r="I2" s="62"/>
      <c r="J2" s="62"/>
      <c r="K2" s="62"/>
      <c r="L2" s="62"/>
      <c r="M2" s="2"/>
    </row>
    <row r="3" spans="1:21" s="1" customFormat="1" ht="25.5" customHeight="1" thickBot="1" x14ac:dyDescent="0.35">
      <c r="A3" s="2"/>
      <c r="B3" s="2"/>
      <c r="C3" s="2"/>
      <c r="D3" s="2"/>
      <c r="E3" s="2"/>
      <c r="F3" s="2"/>
      <c r="L3" s="9"/>
    </row>
    <row r="4" spans="1:21" ht="108.75" customHeight="1" thickBot="1" x14ac:dyDescent="0.45">
      <c r="A4" s="56" t="s">
        <v>63</v>
      </c>
      <c r="B4" s="18" t="s">
        <v>1</v>
      </c>
      <c r="C4" s="25" t="s">
        <v>52</v>
      </c>
      <c r="D4" s="26" t="s">
        <v>54</v>
      </c>
      <c r="E4" s="25" t="s">
        <v>53</v>
      </c>
      <c r="F4" s="27" t="s">
        <v>86</v>
      </c>
      <c r="G4" s="41"/>
      <c r="H4" s="28" t="s">
        <v>0</v>
      </c>
      <c r="I4" s="28" t="s">
        <v>1</v>
      </c>
      <c r="J4" s="25" t="s">
        <v>52</v>
      </c>
      <c r="K4" s="26" t="s">
        <v>54</v>
      </c>
      <c r="L4" s="29" t="s">
        <v>53</v>
      </c>
      <c r="M4" s="27" t="s">
        <v>86</v>
      </c>
      <c r="N4" s="24"/>
    </row>
    <row r="5" spans="1:21" s="17" customFormat="1" ht="21" customHeight="1" thickBot="1" x14ac:dyDescent="0.35">
      <c r="A5" s="51"/>
      <c r="B5" s="51"/>
      <c r="C5" s="43"/>
      <c r="D5" s="43"/>
      <c r="E5" s="43"/>
      <c r="F5" s="42"/>
      <c r="G5" s="44"/>
      <c r="H5" s="49"/>
      <c r="I5" s="49"/>
      <c r="J5" s="49"/>
      <c r="K5" s="49"/>
      <c r="L5" s="50"/>
      <c r="M5" s="49"/>
    </row>
    <row r="6" spans="1:21" s="3" customFormat="1" ht="24" thickBot="1" x14ac:dyDescent="0.25">
      <c r="A6" s="32" t="s">
        <v>2</v>
      </c>
      <c r="B6" s="19">
        <f t="shared" ref="B6:B14" si="0">C6/120</f>
        <v>7.5</v>
      </c>
      <c r="C6" s="35">
        <v>900</v>
      </c>
      <c r="D6" s="32">
        <v>83</v>
      </c>
      <c r="E6" s="54">
        <f>(C6/1000)*D6</f>
        <v>74.7</v>
      </c>
      <c r="F6" s="21">
        <f>E6*0.12</f>
        <v>8.9640000000000004</v>
      </c>
      <c r="G6" s="45"/>
      <c r="H6" s="32" t="s">
        <v>23</v>
      </c>
      <c r="I6" s="22">
        <f>J6/120</f>
        <v>1.6666666666666667</v>
      </c>
      <c r="J6" s="35">
        <v>200</v>
      </c>
      <c r="K6" s="32">
        <v>75</v>
      </c>
      <c r="L6" s="20">
        <f t="shared" ref="L6:L13" si="1">(J6/1000)*K6</f>
        <v>15</v>
      </c>
      <c r="M6" s="21">
        <f>L6*0.12</f>
        <v>1.7999999999999998</v>
      </c>
    </row>
    <row r="7" spans="1:21" s="5" customFormat="1" ht="24" thickBot="1" x14ac:dyDescent="0.25">
      <c r="A7" s="30" t="s">
        <v>64</v>
      </c>
      <c r="B7" s="37"/>
      <c r="C7" s="30">
        <v>810</v>
      </c>
      <c r="D7" s="30">
        <v>83</v>
      </c>
      <c r="E7" s="34">
        <f>(C7/1000)*D6</f>
        <v>67.23</v>
      </c>
      <c r="F7" s="21">
        <f t="shared" ref="F7:F40" si="2">E7*0.12</f>
        <v>8.0676000000000005</v>
      </c>
      <c r="G7" s="46"/>
      <c r="H7" s="30" t="s">
        <v>24</v>
      </c>
      <c r="I7" s="37">
        <f>J7/120</f>
        <v>12.5</v>
      </c>
      <c r="J7" s="30">
        <v>1500</v>
      </c>
      <c r="K7" s="30">
        <v>15</v>
      </c>
      <c r="L7" s="34">
        <f t="shared" si="1"/>
        <v>22.5</v>
      </c>
      <c r="M7" s="21">
        <f t="shared" ref="M7:M41" si="3">L7*0.12</f>
        <v>2.6999999999999997</v>
      </c>
    </row>
    <row r="8" spans="1:21" s="12" customFormat="1" ht="24" thickBot="1" x14ac:dyDescent="0.25">
      <c r="A8" s="32" t="s">
        <v>3</v>
      </c>
      <c r="B8" s="22">
        <f t="shared" si="0"/>
        <v>3.0833333333333335</v>
      </c>
      <c r="C8" s="35">
        <v>370</v>
      </c>
      <c r="D8" s="32">
        <v>243</v>
      </c>
      <c r="E8" s="20">
        <f t="shared" ref="E8:E40" si="4">(C8/1000)*D8</f>
        <v>89.91</v>
      </c>
      <c r="F8" s="21">
        <f t="shared" si="2"/>
        <v>10.789199999999999</v>
      </c>
      <c r="G8" s="47"/>
      <c r="H8" s="32" t="s">
        <v>25</v>
      </c>
      <c r="I8" s="22">
        <f>J8/120</f>
        <v>1.0416666666666667</v>
      </c>
      <c r="J8" s="35">
        <v>125</v>
      </c>
      <c r="K8" s="32">
        <v>8</v>
      </c>
      <c r="L8" s="20">
        <f t="shared" si="1"/>
        <v>1</v>
      </c>
      <c r="M8" s="21">
        <f t="shared" si="3"/>
        <v>0.12</v>
      </c>
    </row>
    <row r="9" spans="1:21" s="5" customFormat="1" ht="24" thickBot="1" x14ac:dyDescent="0.25">
      <c r="A9" s="30" t="s">
        <v>4</v>
      </c>
      <c r="B9" s="37">
        <f t="shared" si="0"/>
        <v>0.5</v>
      </c>
      <c r="C9" s="30">
        <v>60</v>
      </c>
      <c r="D9" s="30">
        <v>30</v>
      </c>
      <c r="E9" s="34">
        <f t="shared" si="4"/>
        <v>1.7999999999999998</v>
      </c>
      <c r="F9" s="21">
        <f t="shared" si="2"/>
        <v>0.21599999999999997</v>
      </c>
      <c r="G9" s="46"/>
      <c r="H9" s="30" t="s">
        <v>26</v>
      </c>
      <c r="I9" s="37">
        <f>J9/120</f>
        <v>3.3333333333333335</v>
      </c>
      <c r="J9" s="30">
        <v>400</v>
      </c>
      <c r="K9" s="30">
        <v>2</v>
      </c>
      <c r="L9" s="34">
        <f t="shared" si="1"/>
        <v>0.8</v>
      </c>
      <c r="M9" s="21">
        <f t="shared" si="3"/>
        <v>9.6000000000000002E-2</v>
      </c>
    </row>
    <row r="10" spans="1:21" s="12" customFormat="1" ht="24" thickBot="1" x14ac:dyDescent="0.25">
      <c r="A10" s="32" t="s">
        <v>5</v>
      </c>
      <c r="B10" s="22">
        <f t="shared" si="0"/>
        <v>9.5</v>
      </c>
      <c r="C10" s="35">
        <v>1140</v>
      </c>
      <c r="D10" s="32">
        <v>6</v>
      </c>
      <c r="E10" s="20">
        <f t="shared" si="4"/>
        <v>6.84</v>
      </c>
      <c r="F10" s="21">
        <f t="shared" si="2"/>
        <v>0.82079999999999997</v>
      </c>
      <c r="G10" s="47"/>
      <c r="H10" s="32" t="s">
        <v>27</v>
      </c>
      <c r="I10" s="22">
        <f>J10/120</f>
        <v>0.58333333333333337</v>
      </c>
      <c r="J10" s="35">
        <v>70</v>
      </c>
      <c r="K10" s="32">
        <v>100</v>
      </c>
      <c r="L10" s="20">
        <f t="shared" si="1"/>
        <v>7.0000000000000009</v>
      </c>
      <c r="M10" s="21">
        <f t="shared" si="3"/>
        <v>0.84000000000000008</v>
      </c>
    </row>
    <row r="11" spans="1:21" s="5" customFormat="1" ht="24" thickBot="1" x14ac:dyDescent="0.25">
      <c r="A11" s="30" t="s">
        <v>6</v>
      </c>
      <c r="B11" s="37">
        <f t="shared" si="0"/>
        <v>0.83333333333333337</v>
      </c>
      <c r="C11" s="30">
        <v>100</v>
      </c>
      <c r="D11" s="30">
        <v>300</v>
      </c>
      <c r="E11" s="34">
        <f t="shared" si="4"/>
        <v>30</v>
      </c>
      <c r="F11" s="21">
        <f t="shared" si="2"/>
        <v>3.5999999999999996</v>
      </c>
      <c r="G11" s="46"/>
      <c r="H11" s="30" t="s">
        <v>28</v>
      </c>
      <c r="I11" s="37">
        <f>J11/240</f>
        <v>12.5</v>
      </c>
      <c r="J11" s="30">
        <v>3000</v>
      </c>
      <c r="K11" s="30">
        <v>8</v>
      </c>
      <c r="L11" s="34">
        <f t="shared" si="1"/>
        <v>24</v>
      </c>
      <c r="M11" s="21">
        <f t="shared" si="3"/>
        <v>2.88</v>
      </c>
    </row>
    <row r="12" spans="1:21" s="12" customFormat="1" ht="24" thickBot="1" x14ac:dyDescent="0.25">
      <c r="A12" s="32" t="s">
        <v>82</v>
      </c>
      <c r="B12" s="19"/>
      <c r="C12" s="35"/>
      <c r="D12" s="32"/>
      <c r="E12" s="20"/>
      <c r="F12" s="21">
        <f t="shared" si="2"/>
        <v>0</v>
      </c>
      <c r="G12" s="47"/>
      <c r="H12" s="32" t="s">
        <v>29</v>
      </c>
      <c r="I12" s="22">
        <f t="shared" ref="I12:I26" si="5">J12/120</f>
        <v>2.6749999999999998</v>
      </c>
      <c r="J12" s="35">
        <v>321</v>
      </c>
      <c r="K12" s="32">
        <v>467</v>
      </c>
      <c r="L12" s="20">
        <f t="shared" si="1"/>
        <v>149.90700000000001</v>
      </c>
      <c r="M12" s="21">
        <f t="shared" si="3"/>
        <v>17.98884</v>
      </c>
    </row>
    <row r="13" spans="1:21" s="5" customFormat="1" ht="24" thickBot="1" x14ac:dyDescent="0.25">
      <c r="A13" s="30" t="s">
        <v>83</v>
      </c>
      <c r="B13" s="37"/>
      <c r="C13" s="30"/>
      <c r="D13" s="30"/>
      <c r="E13" s="34"/>
      <c r="F13" s="21">
        <f t="shared" si="2"/>
        <v>0</v>
      </c>
      <c r="G13" s="46"/>
      <c r="H13" s="30" t="s">
        <v>72</v>
      </c>
      <c r="I13" s="37"/>
      <c r="J13" s="30">
        <v>257</v>
      </c>
      <c r="K13" s="30">
        <v>467</v>
      </c>
      <c r="L13" s="34">
        <f t="shared" si="1"/>
        <v>120.01900000000001</v>
      </c>
      <c r="M13" s="21">
        <f t="shared" si="3"/>
        <v>14.402279999999999</v>
      </c>
    </row>
    <row r="14" spans="1:21" s="3" customFormat="1" ht="24" thickBot="1" x14ac:dyDescent="0.25">
      <c r="A14" s="32" t="s">
        <v>7</v>
      </c>
      <c r="B14" s="22">
        <f t="shared" si="0"/>
        <v>1.6666666666666666E-2</v>
      </c>
      <c r="C14" s="35">
        <v>2</v>
      </c>
      <c r="D14" s="32">
        <v>720</v>
      </c>
      <c r="E14" s="20">
        <f t="shared" si="4"/>
        <v>1.44</v>
      </c>
      <c r="F14" s="21">
        <f t="shared" si="2"/>
        <v>0.17279999999999998</v>
      </c>
      <c r="G14" s="45"/>
      <c r="H14" s="32" t="s">
        <v>30</v>
      </c>
      <c r="I14" s="19">
        <f t="shared" si="5"/>
        <v>5.125</v>
      </c>
      <c r="J14" s="35">
        <v>615</v>
      </c>
      <c r="K14" s="32">
        <v>325</v>
      </c>
      <c r="L14" s="20">
        <f t="shared" ref="L14:L39" si="6">(J14/1000)*K14</f>
        <v>199.875</v>
      </c>
      <c r="M14" s="21">
        <f t="shared" si="3"/>
        <v>23.984999999999999</v>
      </c>
    </row>
    <row r="15" spans="1:21" s="5" customFormat="1" ht="24" thickBot="1" x14ac:dyDescent="0.25">
      <c r="A15" s="30" t="s">
        <v>8</v>
      </c>
      <c r="B15" s="37">
        <f>C15/240</f>
        <v>20.833333333333332</v>
      </c>
      <c r="C15" s="30">
        <v>5000</v>
      </c>
      <c r="D15" s="30">
        <v>15</v>
      </c>
      <c r="E15" s="34">
        <f t="shared" si="4"/>
        <v>75</v>
      </c>
      <c r="F15" s="21">
        <f t="shared" si="2"/>
        <v>9</v>
      </c>
      <c r="G15" s="46"/>
      <c r="H15" s="30" t="s">
        <v>72</v>
      </c>
      <c r="I15" s="37"/>
      <c r="J15" s="30">
        <v>492</v>
      </c>
      <c r="K15" s="30">
        <v>325</v>
      </c>
      <c r="L15" s="34">
        <f t="shared" si="6"/>
        <v>159.9</v>
      </c>
      <c r="M15" s="21">
        <f t="shared" si="3"/>
        <v>19.187999999999999</v>
      </c>
      <c r="U15" s="55"/>
    </row>
    <row r="16" spans="1:21" s="3" customFormat="1" ht="24" thickBot="1" x14ac:dyDescent="0.25">
      <c r="A16" s="32" t="s">
        <v>65</v>
      </c>
      <c r="B16" s="19">
        <f>C16/240</f>
        <v>14.583333333333334</v>
      </c>
      <c r="C16" s="35">
        <v>3500</v>
      </c>
      <c r="D16" s="32">
        <v>15</v>
      </c>
      <c r="E16" s="20">
        <f t="shared" si="4"/>
        <v>52.5</v>
      </c>
      <c r="F16" s="21">
        <f t="shared" si="2"/>
        <v>6.3</v>
      </c>
      <c r="G16" s="45"/>
      <c r="H16" s="32" t="s">
        <v>79</v>
      </c>
      <c r="I16" s="19">
        <f t="shared" si="5"/>
        <v>11.666666666666666</v>
      </c>
      <c r="J16" s="35">
        <v>1400</v>
      </c>
      <c r="K16" s="32">
        <v>6</v>
      </c>
      <c r="L16" s="20">
        <f t="shared" si="6"/>
        <v>8.3999999999999986</v>
      </c>
      <c r="M16" s="21">
        <f t="shared" si="3"/>
        <v>1.0079999999999998</v>
      </c>
    </row>
    <row r="17" spans="1:15" s="5" customFormat="1" ht="24" thickBot="1" x14ac:dyDescent="0.25">
      <c r="A17" s="30" t="s">
        <v>9</v>
      </c>
      <c r="B17" s="37">
        <f t="shared" ref="B17:B40" si="7">C17/120</f>
        <v>12.5</v>
      </c>
      <c r="C17" s="30">
        <v>1500</v>
      </c>
      <c r="D17" s="30">
        <v>10</v>
      </c>
      <c r="E17" s="34">
        <f t="shared" si="4"/>
        <v>15</v>
      </c>
      <c r="F17" s="21">
        <f t="shared" si="2"/>
        <v>1.7999999999999998</v>
      </c>
      <c r="G17" s="46"/>
      <c r="H17" s="30" t="s">
        <v>48</v>
      </c>
      <c r="I17" s="37">
        <f t="shared" si="5"/>
        <v>0.25</v>
      </c>
      <c r="J17" s="30">
        <v>30</v>
      </c>
      <c r="K17" s="30">
        <v>240</v>
      </c>
      <c r="L17" s="34">
        <f t="shared" si="6"/>
        <v>7.1999999999999993</v>
      </c>
      <c r="M17" s="21">
        <f t="shared" si="3"/>
        <v>0.86399999999999988</v>
      </c>
    </row>
    <row r="18" spans="1:15" s="3" customFormat="1" ht="24" thickBot="1" x14ac:dyDescent="0.25">
      <c r="A18" s="32" t="s">
        <v>10</v>
      </c>
      <c r="B18" s="19">
        <f t="shared" si="7"/>
        <v>4.166666666666667</v>
      </c>
      <c r="C18" s="35">
        <v>500</v>
      </c>
      <c r="D18" s="32">
        <v>30</v>
      </c>
      <c r="E18" s="20">
        <f t="shared" si="4"/>
        <v>15</v>
      </c>
      <c r="F18" s="21">
        <f t="shared" si="2"/>
        <v>1.7999999999999998</v>
      </c>
      <c r="G18" s="45"/>
      <c r="H18" s="32" t="s">
        <v>31</v>
      </c>
      <c r="I18" s="19">
        <f t="shared" si="5"/>
        <v>0.625</v>
      </c>
      <c r="J18" s="35">
        <v>75</v>
      </c>
      <c r="K18" s="32">
        <v>13</v>
      </c>
      <c r="L18" s="20">
        <f t="shared" si="6"/>
        <v>0.97499999999999998</v>
      </c>
      <c r="M18" s="21">
        <f t="shared" si="3"/>
        <v>0.11699999999999999</v>
      </c>
      <c r="O18" s="5"/>
    </row>
    <row r="19" spans="1:15" s="5" customFormat="1" ht="24" thickBot="1" x14ac:dyDescent="0.25">
      <c r="A19" s="30" t="s">
        <v>11</v>
      </c>
      <c r="B19" s="37">
        <f t="shared" si="7"/>
        <v>2.9166666666666665</v>
      </c>
      <c r="C19" s="30">
        <v>350</v>
      </c>
      <c r="D19" s="30">
        <v>28</v>
      </c>
      <c r="E19" s="34">
        <f t="shared" si="4"/>
        <v>9.7999999999999989</v>
      </c>
      <c r="F19" s="21">
        <f t="shared" si="2"/>
        <v>1.1759999999999999</v>
      </c>
      <c r="G19" s="46"/>
      <c r="H19" s="30" t="s">
        <v>32</v>
      </c>
      <c r="I19" s="37">
        <f t="shared" si="5"/>
        <v>0.125</v>
      </c>
      <c r="J19" s="30">
        <v>15</v>
      </c>
      <c r="K19" s="30">
        <v>67</v>
      </c>
      <c r="L19" s="34">
        <f t="shared" si="6"/>
        <v>1.0049999999999999</v>
      </c>
      <c r="M19" s="21">
        <f t="shared" si="3"/>
        <v>0.12059999999999998</v>
      </c>
    </row>
    <row r="20" spans="1:15" s="12" customFormat="1" ht="24" thickBot="1" x14ac:dyDescent="0.25">
      <c r="A20" s="32" t="s">
        <v>12</v>
      </c>
      <c r="B20" s="19">
        <f t="shared" si="7"/>
        <v>4.166666666666667</v>
      </c>
      <c r="C20" s="35">
        <v>500</v>
      </c>
      <c r="D20" s="32">
        <v>150</v>
      </c>
      <c r="E20" s="20">
        <f t="shared" si="4"/>
        <v>75</v>
      </c>
      <c r="F20" s="21">
        <f t="shared" si="2"/>
        <v>9</v>
      </c>
      <c r="G20" s="47"/>
      <c r="H20" s="32" t="s">
        <v>51</v>
      </c>
      <c r="I20" s="19">
        <f t="shared" si="5"/>
        <v>16.666666666666668</v>
      </c>
      <c r="J20" s="35">
        <v>2000</v>
      </c>
      <c r="K20" s="32">
        <v>90</v>
      </c>
      <c r="L20" s="20">
        <f t="shared" si="6"/>
        <v>180</v>
      </c>
      <c r="M20" s="21">
        <f t="shared" si="3"/>
        <v>21.599999999999998</v>
      </c>
    </row>
    <row r="21" spans="1:15" s="5" customFormat="1" ht="24" thickBot="1" x14ac:dyDescent="0.25">
      <c r="A21" s="30" t="s">
        <v>13</v>
      </c>
      <c r="B21" s="37">
        <f t="shared" si="7"/>
        <v>10.833333333333334</v>
      </c>
      <c r="C21" s="30">
        <v>1300</v>
      </c>
      <c r="D21" s="30">
        <v>15</v>
      </c>
      <c r="E21" s="34">
        <f t="shared" si="4"/>
        <v>19.5</v>
      </c>
      <c r="F21" s="21">
        <f t="shared" si="2"/>
        <v>2.34</v>
      </c>
      <c r="G21" s="46"/>
      <c r="H21" s="30" t="s">
        <v>33</v>
      </c>
      <c r="I21" s="37">
        <f t="shared" si="5"/>
        <v>0.83333333333333337</v>
      </c>
      <c r="J21" s="30">
        <v>100</v>
      </c>
      <c r="K21" s="30">
        <v>90</v>
      </c>
      <c r="L21" s="34">
        <f t="shared" si="6"/>
        <v>9</v>
      </c>
      <c r="M21" s="21">
        <f t="shared" si="3"/>
        <v>1.08</v>
      </c>
    </row>
    <row r="22" spans="1:15" s="12" customFormat="1" ht="24" thickBot="1" x14ac:dyDescent="0.25">
      <c r="A22" s="32" t="s">
        <v>66</v>
      </c>
      <c r="B22" s="22">
        <f t="shared" si="7"/>
        <v>9.75</v>
      </c>
      <c r="C22" s="35">
        <v>1170</v>
      </c>
      <c r="D22" s="32">
        <v>15</v>
      </c>
      <c r="E22" s="20">
        <f t="shared" si="4"/>
        <v>17.549999999999997</v>
      </c>
      <c r="F22" s="21">
        <f t="shared" si="2"/>
        <v>2.1059999999999994</v>
      </c>
      <c r="G22" s="47"/>
      <c r="H22" s="32" t="s">
        <v>34</v>
      </c>
      <c r="I22" s="19">
        <f t="shared" si="5"/>
        <v>4.166666666666667</v>
      </c>
      <c r="J22" s="35">
        <v>500</v>
      </c>
      <c r="K22" s="32">
        <v>7</v>
      </c>
      <c r="L22" s="20">
        <f t="shared" si="6"/>
        <v>3.5</v>
      </c>
      <c r="M22" s="21">
        <f t="shared" si="3"/>
        <v>0.42</v>
      </c>
    </row>
    <row r="23" spans="1:15" s="5" customFormat="1" ht="24" thickBot="1" x14ac:dyDescent="0.25">
      <c r="A23" s="30" t="s">
        <v>45</v>
      </c>
      <c r="B23" s="37">
        <f t="shared" si="7"/>
        <v>6.25</v>
      </c>
      <c r="C23" s="30">
        <v>750</v>
      </c>
      <c r="D23" s="30">
        <v>2</v>
      </c>
      <c r="E23" s="34">
        <f t="shared" si="4"/>
        <v>1.5</v>
      </c>
      <c r="F23" s="21">
        <f t="shared" si="2"/>
        <v>0.18</v>
      </c>
      <c r="G23" s="46"/>
      <c r="H23" s="30" t="s">
        <v>49</v>
      </c>
      <c r="I23" s="37">
        <f t="shared" si="5"/>
        <v>15</v>
      </c>
      <c r="J23" s="30">
        <v>1800</v>
      </c>
      <c r="K23" s="30">
        <v>3</v>
      </c>
      <c r="L23" s="34">
        <f t="shared" si="6"/>
        <v>5.4</v>
      </c>
      <c r="M23" s="21">
        <f t="shared" si="3"/>
        <v>0.64800000000000002</v>
      </c>
    </row>
    <row r="24" spans="1:15" s="12" customFormat="1" ht="24" thickBot="1" x14ac:dyDescent="0.25">
      <c r="A24" s="32" t="s">
        <v>46</v>
      </c>
      <c r="B24" s="22">
        <f t="shared" si="7"/>
        <v>0.29166666666666669</v>
      </c>
      <c r="C24" s="35">
        <v>35</v>
      </c>
      <c r="D24" s="32">
        <v>40</v>
      </c>
      <c r="E24" s="20">
        <f t="shared" si="4"/>
        <v>1.4000000000000001</v>
      </c>
      <c r="F24" s="21">
        <f t="shared" si="2"/>
        <v>0.16800000000000001</v>
      </c>
      <c r="G24" s="47"/>
      <c r="H24" s="32" t="s">
        <v>50</v>
      </c>
      <c r="I24" s="19">
        <f t="shared" si="5"/>
        <v>20</v>
      </c>
      <c r="J24" s="35">
        <v>2400</v>
      </c>
      <c r="K24" s="32">
        <v>15</v>
      </c>
      <c r="L24" s="20">
        <f t="shared" si="6"/>
        <v>36</v>
      </c>
      <c r="M24" s="21">
        <f t="shared" si="3"/>
        <v>4.32</v>
      </c>
    </row>
    <row r="25" spans="1:15" s="5" customFormat="1" ht="24" thickBot="1" x14ac:dyDescent="0.25">
      <c r="A25" s="30" t="s">
        <v>14</v>
      </c>
      <c r="B25" s="37">
        <f t="shared" si="7"/>
        <v>3.6666666666666665</v>
      </c>
      <c r="C25" s="30">
        <v>440</v>
      </c>
      <c r="D25" s="30">
        <v>398</v>
      </c>
      <c r="E25" s="34">
        <f t="shared" si="4"/>
        <v>175.12</v>
      </c>
      <c r="F25" s="21">
        <f t="shared" si="2"/>
        <v>21.014399999999998</v>
      </c>
      <c r="G25" s="46"/>
      <c r="H25" s="30" t="s">
        <v>73</v>
      </c>
      <c r="I25" s="37">
        <f t="shared" si="5"/>
        <v>1.6666666666666667</v>
      </c>
      <c r="J25" s="30">
        <v>200</v>
      </c>
      <c r="K25" s="30">
        <v>180</v>
      </c>
      <c r="L25" s="34">
        <f t="shared" si="6"/>
        <v>36</v>
      </c>
      <c r="M25" s="21">
        <f t="shared" si="3"/>
        <v>4.32</v>
      </c>
      <c r="N25" s="39"/>
    </row>
    <row r="26" spans="1:15" s="12" customFormat="1" ht="24" thickBot="1" x14ac:dyDescent="0.25">
      <c r="A26" s="32" t="s">
        <v>67</v>
      </c>
      <c r="B26" s="19">
        <f t="shared" si="7"/>
        <v>3.3</v>
      </c>
      <c r="C26" s="35">
        <v>396</v>
      </c>
      <c r="D26" s="32">
        <v>398</v>
      </c>
      <c r="E26" s="20">
        <f t="shared" si="4"/>
        <v>157.608</v>
      </c>
      <c r="F26" s="21">
        <f t="shared" si="2"/>
        <v>18.912959999999998</v>
      </c>
      <c r="G26" s="47"/>
      <c r="H26" s="33" t="s">
        <v>59</v>
      </c>
      <c r="I26" s="23">
        <f t="shared" si="5"/>
        <v>2.5</v>
      </c>
      <c r="J26" s="36">
        <v>300</v>
      </c>
      <c r="K26" s="33">
        <v>180</v>
      </c>
      <c r="L26" s="20">
        <f t="shared" si="6"/>
        <v>54</v>
      </c>
      <c r="M26" s="21">
        <f t="shared" si="3"/>
        <v>6.4799999999999995</v>
      </c>
    </row>
    <row r="27" spans="1:15" s="5" customFormat="1" ht="24" thickBot="1" x14ac:dyDescent="0.25">
      <c r="A27" s="30" t="s">
        <v>15</v>
      </c>
      <c r="B27" s="37">
        <f t="shared" si="7"/>
        <v>10</v>
      </c>
      <c r="C27" s="30">
        <v>1200</v>
      </c>
      <c r="D27" s="30">
        <v>12</v>
      </c>
      <c r="E27" s="34">
        <f t="shared" si="4"/>
        <v>14.399999999999999</v>
      </c>
      <c r="F27" s="21">
        <f t="shared" si="2"/>
        <v>1.7279999999999998</v>
      </c>
      <c r="G27" s="46"/>
      <c r="H27" s="31" t="s">
        <v>60</v>
      </c>
      <c r="I27" s="38"/>
      <c r="J27" s="31">
        <v>599</v>
      </c>
      <c r="K27" s="31">
        <v>180</v>
      </c>
      <c r="L27" s="34">
        <f t="shared" si="6"/>
        <v>107.82</v>
      </c>
      <c r="M27" s="21">
        <f t="shared" si="3"/>
        <v>12.938399999999998</v>
      </c>
    </row>
    <row r="28" spans="1:15" s="12" customFormat="1" ht="24" thickBot="1" x14ac:dyDescent="0.25">
      <c r="A28" s="32" t="s">
        <v>74</v>
      </c>
      <c r="B28" s="22"/>
      <c r="C28" s="35"/>
      <c r="D28" s="32"/>
      <c r="E28" s="20"/>
      <c r="F28" s="21">
        <f t="shared" si="2"/>
        <v>0</v>
      </c>
      <c r="G28" s="47"/>
      <c r="H28" s="32" t="s">
        <v>35</v>
      </c>
      <c r="I28" s="19">
        <f t="shared" ref="I28:I33" si="8">J28/120</f>
        <v>9.1666666666666661</v>
      </c>
      <c r="J28" s="35">
        <v>1100</v>
      </c>
      <c r="K28" s="32">
        <v>3</v>
      </c>
      <c r="L28" s="20">
        <f t="shared" si="6"/>
        <v>3.3000000000000003</v>
      </c>
      <c r="M28" s="21">
        <f t="shared" si="3"/>
        <v>0.39600000000000002</v>
      </c>
    </row>
    <row r="29" spans="1:15" s="5" customFormat="1" ht="24" thickBot="1" x14ac:dyDescent="0.25">
      <c r="A29" s="30" t="s">
        <v>75</v>
      </c>
      <c r="B29" s="37"/>
      <c r="C29" s="30"/>
      <c r="D29" s="30"/>
      <c r="E29" s="34"/>
      <c r="F29" s="21">
        <f t="shared" si="2"/>
        <v>0</v>
      </c>
      <c r="G29" s="46"/>
      <c r="H29" s="30" t="s">
        <v>36</v>
      </c>
      <c r="I29" s="37">
        <f t="shared" si="8"/>
        <v>12.5</v>
      </c>
      <c r="J29" s="30">
        <v>1500</v>
      </c>
      <c r="K29" s="30">
        <v>4</v>
      </c>
      <c r="L29" s="34">
        <f t="shared" si="6"/>
        <v>6</v>
      </c>
      <c r="M29" s="21">
        <f t="shared" si="3"/>
        <v>0.72</v>
      </c>
    </row>
    <row r="30" spans="1:15" s="3" customFormat="1" ht="24" thickBot="1" x14ac:dyDescent="0.25">
      <c r="A30" s="32" t="s">
        <v>16</v>
      </c>
      <c r="B30" s="19">
        <f t="shared" si="7"/>
        <v>4.166666666666667</v>
      </c>
      <c r="C30" s="35">
        <v>500</v>
      </c>
      <c r="D30" s="32">
        <v>108</v>
      </c>
      <c r="E30" s="20">
        <f t="shared" si="4"/>
        <v>54</v>
      </c>
      <c r="F30" s="21">
        <f t="shared" si="2"/>
        <v>6.4799999999999995</v>
      </c>
      <c r="G30" s="45"/>
      <c r="H30" s="32" t="s">
        <v>37</v>
      </c>
      <c r="I30" s="19">
        <f t="shared" si="8"/>
        <v>3.3333333333333335</v>
      </c>
      <c r="J30" s="35">
        <v>400</v>
      </c>
      <c r="K30" s="32">
        <v>3</v>
      </c>
      <c r="L30" s="20">
        <f t="shared" si="6"/>
        <v>1.2000000000000002</v>
      </c>
      <c r="M30" s="21">
        <f t="shared" si="3"/>
        <v>0.14400000000000002</v>
      </c>
    </row>
    <row r="31" spans="1:15" s="5" customFormat="1" ht="24" thickBot="1" x14ac:dyDescent="0.25">
      <c r="A31" s="30" t="s">
        <v>17</v>
      </c>
      <c r="B31" s="37">
        <f t="shared" si="7"/>
        <v>3.75</v>
      </c>
      <c r="C31" s="30">
        <v>450</v>
      </c>
      <c r="D31" s="30">
        <v>4</v>
      </c>
      <c r="E31" s="34">
        <f t="shared" si="4"/>
        <v>1.8</v>
      </c>
      <c r="F31" s="21">
        <f t="shared" si="2"/>
        <v>0.216</v>
      </c>
      <c r="G31" s="46"/>
      <c r="H31" s="30" t="s">
        <v>38</v>
      </c>
      <c r="I31" s="37">
        <f t="shared" si="8"/>
        <v>5</v>
      </c>
      <c r="J31" s="30">
        <v>600</v>
      </c>
      <c r="K31" s="30">
        <v>7</v>
      </c>
      <c r="L31" s="34">
        <f t="shared" si="6"/>
        <v>4.2</v>
      </c>
      <c r="M31" s="21">
        <f t="shared" si="3"/>
        <v>0.504</v>
      </c>
    </row>
    <row r="32" spans="1:15" s="12" customFormat="1" ht="24" thickBot="1" x14ac:dyDescent="0.25">
      <c r="A32" s="32" t="s">
        <v>18</v>
      </c>
      <c r="B32" s="19">
        <f t="shared" si="7"/>
        <v>8.3333333333333339</v>
      </c>
      <c r="C32" s="35">
        <v>1000</v>
      </c>
      <c r="D32" s="32">
        <v>5</v>
      </c>
      <c r="E32" s="20">
        <f t="shared" si="4"/>
        <v>5</v>
      </c>
      <c r="F32" s="21">
        <f t="shared" si="2"/>
        <v>0.6</v>
      </c>
      <c r="G32" s="47"/>
      <c r="H32" s="32" t="s">
        <v>39</v>
      </c>
      <c r="I32" s="19">
        <f t="shared" si="8"/>
        <v>0.16666666666666666</v>
      </c>
      <c r="J32" s="35">
        <v>20</v>
      </c>
      <c r="K32" s="32">
        <v>120</v>
      </c>
      <c r="L32" s="20">
        <f t="shared" si="6"/>
        <v>2.4</v>
      </c>
      <c r="M32" s="21">
        <f t="shared" si="3"/>
        <v>0.28799999999999998</v>
      </c>
    </row>
    <row r="33" spans="1:16" s="5" customFormat="1" ht="24" thickBot="1" x14ac:dyDescent="0.25">
      <c r="A33" s="30" t="s">
        <v>19</v>
      </c>
      <c r="B33" s="37">
        <f t="shared" si="7"/>
        <v>12.5</v>
      </c>
      <c r="C33" s="30">
        <v>1500</v>
      </c>
      <c r="D33" s="30">
        <v>180</v>
      </c>
      <c r="E33" s="34">
        <f t="shared" si="4"/>
        <v>270</v>
      </c>
      <c r="F33" s="21">
        <f t="shared" si="2"/>
        <v>32.4</v>
      </c>
      <c r="G33" s="46"/>
      <c r="H33" s="30" t="s">
        <v>40</v>
      </c>
      <c r="I33" s="37">
        <f t="shared" si="8"/>
        <v>4.166666666666667</v>
      </c>
      <c r="J33" s="30">
        <v>500</v>
      </c>
      <c r="K33" s="30">
        <v>18</v>
      </c>
      <c r="L33" s="34">
        <f t="shared" si="6"/>
        <v>9</v>
      </c>
      <c r="M33" s="21">
        <f t="shared" si="3"/>
        <v>1.08</v>
      </c>
    </row>
    <row r="34" spans="1:16" s="12" customFormat="1" ht="24" thickBot="1" x14ac:dyDescent="0.25">
      <c r="A34" s="32" t="s">
        <v>68</v>
      </c>
      <c r="B34" s="22">
        <f t="shared" si="7"/>
        <v>0</v>
      </c>
      <c r="C34" s="35"/>
      <c r="D34" s="32"/>
      <c r="E34" s="20">
        <v>1108</v>
      </c>
      <c r="F34" s="21">
        <f t="shared" si="2"/>
        <v>132.96</v>
      </c>
      <c r="G34" s="47"/>
      <c r="H34" s="32" t="s">
        <v>41</v>
      </c>
      <c r="I34" s="19">
        <f>J34/240</f>
        <v>18.75</v>
      </c>
      <c r="J34" s="35">
        <v>4500</v>
      </c>
      <c r="K34" s="32">
        <v>84</v>
      </c>
      <c r="L34" s="20">
        <f t="shared" si="6"/>
        <v>378</v>
      </c>
      <c r="M34" s="21">
        <f t="shared" si="3"/>
        <v>45.36</v>
      </c>
      <c r="P34" s="13"/>
    </row>
    <row r="35" spans="1:16" s="5" customFormat="1" ht="24" thickBot="1" x14ac:dyDescent="0.25">
      <c r="A35" s="30" t="s">
        <v>69</v>
      </c>
      <c r="B35" s="37"/>
      <c r="C35" s="30"/>
      <c r="D35" s="30"/>
      <c r="E35" s="34">
        <v>857</v>
      </c>
      <c r="F35" s="21">
        <f t="shared" si="2"/>
        <v>102.83999999999999</v>
      </c>
      <c r="G35" s="46"/>
      <c r="H35" s="30" t="s">
        <v>70</v>
      </c>
      <c r="I35" s="37"/>
      <c r="J35" s="30">
        <v>4500</v>
      </c>
      <c r="K35" s="30">
        <v>71.400000000000006</v>
      </c>
      <c r="L35" s="34">
        <f t="shared" si="6"/>
        <v>321.3</v>
      </c>
      <c r="M35" s="21">
        <f t="shared" si="3"/>
        <v>38.555999999999997</v>
      </c>
    </row>
    <row r="36" spans="1:16" s="12" customFormat="1" ht="24" thickBot="1" x14ac:dyDescent="0.25">
      <c r="A36" s="32" t="s">
        <v>20</v>
      </c>
      <c r="B36" s="19">
        <f t="shared" si="7"/>
        <v>1.4750000000000001</v>
      </c>
      <c r="C36" s="35">
        <v>177</v>
      </c>
      <c r="D36" s="32">
        <v>79</v>
      </c>
      <c r="E36" s="20">
        <f t="shared" si="4"/>
        <v>13.982999999999999</v>
      </c>
      <c r="F36" s="21">
        <f t="shared" si="2"/>
        <v>1.6779599999999999</v>
      </c>
      <c r="G36" s="47"/>
      <c r="H36" s="32" t="s">
        <v>42</v>
      </c>
      <c r="I36" s="22">
        <f>J36/240</f>
        <v>18.75</v>
      </c>
      <c r="J36" s="35">
        <v>4500</v>
      </c>
      <c r="K36" s="32">
        <v>111</v>
      </c>
      <c r="L36" s="20">
        <f t="shared" si="6"/>
        <v>499.5</v>
      </c>
      <c r="M36" s="21">
        <f t="shared" si="3"/>
        <v>59.94</v>
      </c>
    </row>
    <row r="37" spans="1:16" s="5" customFormat="1" ht="24" thickBot="1" x14ac:dyDescent="0.25">
      <c r="A37" s="30" t="s">
        <v>21</v>
      </c>
      <c r="B37" s="37">
        <f t="shared" si="7"/>
        <v>9.1666666666666661</v>
      </c>
      <c r="C37" s="30">
        <v>1100</v>
      </c>
      <c r="D37" s="30">
        <v>12</v>
      </c>
      <c r="E37" s="34">
        <f t="shared" si="4"/>
        <v>13.200000000000001</v>
      </c>
      <c r="F37" s="21">
        <f t="shared" si="2"/>
        <v>1.5840000000000001</v>
      </c>
      <c r="G37" s="46"/>
      <c r="H37" s="30" t="s">
        <v>71</v>
      </c>
      <c r="I37" s="37"/>
      <c r="J37" s="30">
        <v>4500</v>
      </c>
      <c r="K37" s="30">
        <v>94.35</v>
      </c>
      <c r="L37" s="34">
        <f t="shared" si="6"/>
        <v>424.57499999999999</v>
      </c>
      <c r="M37" s="21">
        <f t="shared" si="3"/>
        <v>50.948999999999998</v>
      </c>
    </row>
    <row r="38" spans="1:16" s="12" customFormat="1" ht="24" thickBot="1" x14ac:dyDescent="0.25">
      <c r="A38" s="32" t="s">
        <v>47</v>
      </c>
      <c r="B38" s="19">
        <f t="shared" si="7"/>
        <v>0.625</v>
      </c>
      <c r="C38" s="35">
        <v>75</v>
      </c>
      <c r="D38" s="32">
        <v>90</v>
      </c>
      <c r="E38" s="20">
        <f t="shared" si="4"/>
        <v>6.75</v>
      </c>
      <c r="F38" s="21">
        <f t="shared" si="2"/>
        <v>0.80999999999999994</v>
      </c>
      <c r="G38" s="47"/>
      <c r="H38" s="32" t="s">
        <v>43</v>
      </c>
      <c r="I38" s="19">
        <f>J38/120</f>
        <v>6.25</v>
      </c>
      <c r="J38" s="35">
        <v>750</v>
      </c>
      <c r="K38" s="32">
        <v>45</v>
      </c>
      <c r="L38" s="20">
        <f t="shared" si="6"/>
        <v>33.75</v>
      </c>
      <c r="M38" s="21">
        <f t="shared" si="3"/>
        <v>4.05</v>
      </c>
    </row>
    <row r="39" spans="1:16" s="5" customFormat="1" ht="24" thickBot="1" x14ac:dyDescent="0.25">
      <c r="A39" s="30" t="s">
        <v>22</v>
      </c>
      <c r="B39" s="37">
        <f t="shared" si="7"/>
        <v>0.83333333333333337</v>
      </c>
      <c r="C39" s="30">
        <v>100</v>
      </c>
      <c r="D39" s="30">
        <v>300</v>
      </c>
      <c r="E39" s="34">
        <f t="shared" si="4"/>
        <v>30</v>
      </c>
      <c r="F39" s="21">
        <f t="shared" si="2"/>
        <v>3.5999999999999996</v>
      </c>
      <c r="G39" s="46"/>
      <c r="H39" s="30" t="s">
        <v>44</v>
      </c>
      <c r="I39" s="37"/>
      <c r="J39" s="30">
        <v>200</v>
      </c>
      <c r="K39" s="30">
        <v>90</v>
      </c>
      <c r="L39" s="34">
        <f t="shared" si="6"/>
        <v>18</v>
      </c>
      <c r="M39" s="21">
        <f t="shared" si="3"/>
        <v>2.16</v>
      </c>
    </row>
    <row r="40" spans="1:16" s="12" customFormat="1" ht="24" thickBot="1" x14ac:dyDescent="0.25">
      <c r="A40" s="33" t="s">
        <v>61</v>
      </c>
      <c r="B40" s="23">
        <f t="shared" si="7"/>
        <v>0.21666666666666667</v>
      </c>
      <c r="C40" s="36">
        <v>26</v>
      </c>
      <c r="D40" s="33">
        <v>300</v>
      </c>
      <c r="E40" s="20">
        <f t="shared" si="4"/>
        <v>7.8</v>
      </c>
      <c r="F40" s="21">
        <f t="shared" si="2"/>
        <v>0.93599999999999994</v>
      </c>
      <c r="G40" s="47"/>
      <c r="H40" s="32" t="s">
        <v>77</v>
      </c>
      <c r="I40" s="19">
        <f>J40/120</f>
        <v>1.6416666666666666</v>
      </c>
      <c r="J40" s="35">
        <v>197</v>
      </c>
      <c r="K40" s="32">
        <v>70</v>
      </c>
      <c r="L40" s="20">
        <f>(J40/1000)*K40</f>
        <v>13.790000000000001</v>
      </c>
      <c r="M40" s="21">
        <f t="shared" si="3"/>
        <v>1.6548</v>
      </c>
    </row>
    <row r="41" spans="1:16" s="3" customFormat="1" ht="27" thickBot="1" x14ac:dyDescent="0.45">
      <c r="G41" s="48"/>
      <c r="H41" s="52" t="s">
        <v>78</v>
      </c>
      <c r="I41" s="40"/>
      <c r="J41" s="52">
        <v>19</v>
      </c>
      <c r="K41" s="52">
        <v>70</v>
      </c>
      <c r="L41" s="34">
        <f>(J41/1000)*K41</f>
        <v>1.33</v>
      </c>
      <c r="M41" s="21">
        <f t="shared" si="3"/>
        <v>0.15959999999999999</v>
      </c>
    </row>
    <row r="42" spans="1:16" s="3" customFormat="1" ht="30.75" customHeight="1" x14ac:dyDescent="0.4">
      <c r="A42" s="6" t="s">
        <v>55</v>
      </c>
      <c r="G42" s="4"/>
      <c r="H42" s="53"/>
      <c r="L42" s="10"/>
    </row>
    <row r="43" spans="1:16" s="3" customFormat="1" ht="30.75" customHeight="1" x14ac:dyDescent="0.2">
      <c r="A43" s="6" t="s">
        <v>56</v>
      </c>
      <c r="D43" s="57" t="s">
        <v>80</v>
      </c>
      <c r="E43" s="58"/>
      <c r="F43" s="58"/>
      <c r="G43" s="58"/>
      <c r="H43" s="58"/>
      <c r="I43" s="59"/>
      <c r="J43" s="59"/>
      <c r="K43" s="59"/>
      <c r="L43" s="10"/>
    </row>
    <row r="44" spans="1:16" s="3" customFormat="1" ht="30.75" customHeight="1" x14ac:dyDescent="0.2">
      <c r="A44" s="6" t="s">
        <v>57</v>
      </c>
      <c r="D44" s="59"/>
      <c r="E44" s="59"/>
      <c r="F44" s="59"/>
      <c r="G44" s="59"/>
      <c r="H44" s="59"/>
      <c r="I44" s="59"/>
      <c r="J44" s="59"/>
      <c r="K44" s="59"/>
      <c r="L44" s="10"/>
    </row>
    <row r="45" spans="1:16" s="3" customFormat="1" ht="30.75" customHeight="1" x14ac:dyDescent="0.2">
      <c r="A45" s="8" t="s">
        <v>58</v>
      </c>
      <c r="L45" s="10"/>
    </row>
    <row r="46" spans="1:16" s="3" customFormat="1" ht="30.75" customHeight="1" x14ac:dyDescent="0.2">
      <c r="A46" s="7" t="s">
        <v>76</v>
      </c>
      <c r="D46" s="57" t="s">
        <v>84</v>
      </c>
      <c r="E46" s="58"/>
      <c r="F46" s="58"/>
      <c r="G46" s="58"/>
      <c r="H46" s="58"/>
      <c r="I46" s="59"/>
      <c r="J46" s="59"/>
      <c r="K46" s="59"/>
      <c r="L46" s="10"/>
    </row>
    <row r="47" spans="1:16" s="3" customFormat="1" ht="30.75" customHeight="1" x14ac:dyDescent="0.2">
      <c r="D47" s="59"/>
      <c r="E47" s="59"/>
      <c r="F47" s="59"/>
      <c r="G47" s="59"/>
      <c r="H47" s="59"/>
      <c r="I47" s="59"/>
      <c r="J47" s="59"/>
      <c r="K47" s="59"/>
      <c r="L47" s="10"/>
    </row>
    <row r="48" spans="1:16" s="3" customFormat="1" ht="30.75" customHeight="1" x14ac:dyDescent="0.2">
      <c r="L48" s="10"/>
    </row>
    <row r="49" spans="12:18" s="3" customFormat="1" ht="30.75" customHeight="1" x14ac:dyDescent="0.2">
      <c r="L49" s="10"/>
    </row>
    <row r="50" spans="12:18" s="3" customFormat="1" ht="30.75" customHeight="1" x14ac:dyDescent="0.2">
      <c r="L50" s="10"/>
    </row>
    <row r="51" spans="12:18" s="3" customFormat="1" ht="30.75" customHeight="1" x14ac:dyDescent="0.2">
      <c r="L51" s="10"/>
      <c r="R51" s="4"/>
    </row>
    <row r="52" spans="12:18" s="3" customFormat="1" ht="30.75" customHeight="1" x14ac:dyDescent="0.2">
      <c r="L52" s="10"/>
    </row>
    <row r="53" spans="12:18" s="3" customFormat="1" ht="30.75" customHeight="1" x14ac:dyDescent="0.2">
      <c r="L53" s="10"/>
    </row>
    <row r="54" spans="12:18" s="3" customFormat="1" ht="30.75" customHeight="1" x14ac:dyDescent="0.2">
      <c r="L54" s="10"/>
    </row>
    <row r="55" spans="12:18" s="3" customFormat="1" ht="30.75" customHeight="1" x14ac:dyDescent="0.2">
      <c r="L55" s="10"/>
    </row>
    <row r="56" spans="12:18" s="3" customFormat="1" ht="30.75" customHeight="1" x14ac:dyDescent="0.2">
      <c r="L56" s="10"/>
    </row>
    <row r="57" spans="12:18" s="3" customFormat="1" ht="30.75" customHeight="1" x14ac:dyDescent="0.2">
      <c r="L57" s="10"/>
    </row>
    <row r="58" spans="12:18" s="3" customFormat="1" ht="30.75" customHeight="1" x14ac:dyDescent="0.2">
      <c r="L58" s="10"/>
    </row>
    <row r="59" spans="12:18" s="3" customFormat="1" ht="30.75" customHeight="1" x14ac:dyDescent="0.2">
      <c r="L59" s="10"/>
      <c r="O59" s="4"/>
    </row>
    <row r="60" spans="12:18" s="3" customFormat="1" ht="30.75" customHeight="1" x14ac:dyDescent="0.2">
      <c r="L60" s="10"/>
      <c r="O60" s="4"/>
    </row>
    <row r="61" spans="12:18" s="3" customFormat="1" ht="30.75" customHeight="1" x14ac:dyDescent="0.2">
      <c r="L61" s="10"/>
    </row>
    <row r="62" spans="12:18" s="3" customFormat="1" ht="30.75" customHeight="1" x14ac:dyDescent="0.2">
      <c r="L62" s="10"/>
    </row>
    <row r="63" spans="12:18" s="3" customFormat="1" ht="30.75" customHeight="1" x14ac:dyDescent="0.2">
      <c r="L63" s="10"/>
    </row>
    <row r="64" spans="12:18" s="3" customFormat="1" ht="30.75" customHeight="1" x14ac:dyDescent="0.2">
      <c r="L64" s="10"/>
    </row>
    <row r="65" spans="1:13" s="3" customFormat="1" ht="30.75" customHeight="1" x14ac:dyDescent="0.2">
      <c r="H65"/>
      <c r="I65"/>
      <c r="J65"/>
      <c r="K65"/>
      <c r="L65" s="11"/>
      <c r="M65"/>
    </row>
    <row r="66" spans="1:13" s="3" customFormat="1" ht="30.75" customHeight="1" x14ac:dyDescent="0.2">
      <c r="H66"/>
      <c r="I66"/>
      <c r="J66"/>
      <c r="K66"/>
      <c r="L66" s="11"/>
      <c r="M66"/>
    </row>
    <row r="67" spans="1:13" ht="33.75" customHeight="1" x14ac:dyDescent="0.2">
      <c r="A67" s="3"/>
      <c r="B67" s="3"/>
      <c r="C67" s="3"/>
      <c r="D67" s="3"/>
      <c r="E67" s="3"/>
      <c r="F67" s="3"/>
    </row>
    <row r="68" spans="1:13" x14ac:dyDescent="0.2">
      <c r="A68" s="3"/>
      <c r="B68" s="3"/>
      <c r="C68" s="3"/>
      <c r="D68" s="3"/>
      <c r="E68" s="3"/>
      <c r="F68" s="3"/>
    </row>
    <row r="69" spans="1:13" x14ac:dyDescent="0.2">
      <c r="A69" s="3"/>
      <c r="B69" s="3"/>
      <c r="C69" s="3"/>
      <c r="D69" s="3"/>
      <c r="E69" s="3"/>
      <c r="F69" s="3"/>
    </row>
  </sheetData>
  <mergeCells count="6">
    <mergeCell ref="D46:K47"/>
    <mergeCell ref="A2:E2"/>
    <mergeCell ref="A1:E1"/>
    <mergeCell ref="G2:L2"/>
    <mergeCell ref="G1:L1"/>
    <mergeCell ref="D43:K44"/>
  </mergeCells>
  <phoneticPr fontId="0" type="noConversion"/>
  <printOptions horizontalCentered="1" verticalCentered="1"/>
  <pageMargins left="0.25" right="0.25" top="0.08" bottom="0.08" header="0.18" footer="0"/>
  <pageSetup scale="37"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CVEC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North</dc:creator>
  <cp:lastModifiedBy>Ginny Tyree</cp:lastModifiedBy>
  <cp:lastPrinted>2013-02-20T20:19:40Z</cp:lastPrinted>
  <dcterms:created xsi:type="dcterms:W3CDTF">2002-09-12T18:28:06Z</dcterms:created>
  <dcterms:modified xsi:type="dcterms:W3CDTF">2017-03-07T17:10:00Z</dcterms:modified>
</cp:coreProperties>
</file>